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 activeTab="4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5" l="1"/>
  <c r="M13" i="5"/>
  <c r="I13" i="5"/>
  <c r="I12" i="5"/>
  <c r="Q11" i="5"/>
  <c r="M11" i="5"/>
  <c r="I11" i="5"/>
  <c r="E11" i="5"/>
  <c r="Q10" i="5"/>
  <c r="I10" i="5"/>
  <c r="E10" i="5"/>
  <c r="Q9" i="5"/>
  <c r="E9" i="5"/>
  <c r="Q7" i="5"/>
  <c r="M7" i="5"/>
  <c r="I7" i="5"/>
  <c r="E7" i="5"/>
  <c r="R7" i="5" s="1"/>
  <c r="Q6" i="5"/>
  <c r="M6" i="5"/>
  <c r="I6" i="5"/>
  <c r="E6" i="5"/>
  <c r="R6" i="5" s="1"/>
  <c r="Q4" i="5"/>
  <c r="M4" i="5"/>
  <c r="I4" i="5"/>
  <c r="E4" i="5"/>
  <c r="R4" i="5" s="1"/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<sst xmlns="http://schemas.openxmlformats.org/spreadsheetml/2006/main" count="126" uniqueCount="95">
  <si>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</si>
  <si>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</si>
  <si>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</si>
  <si>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</si>
  <si>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</si>
  <si>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</si>
  <si>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</si>
  <si>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</si>
  <si>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</si>
  <si>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</si>
  <si>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</si>
  <si>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</si>
  <si>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</si>
  <si>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</si>
  <si>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</si>
  <si>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</si>
  <si>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</si>
  <si>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</si>
  <si>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</si>
  <si>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</si>
  <si>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</si>
  <si>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</si>
  <si>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</si>
  <si>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</si>
  <si>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</si>
  <si>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</si>
  <si>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</si>
  <si>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</si>
  <si>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</si>
  <si>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</si>
  <si>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</si>
  <si>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</si>
  <si>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</si>
  <si>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</si>
  <si>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</si>
  <si>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</si>
  <si>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</si>
  <si>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</si>
  <si>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</si>
  <si>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</si>
  <si>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</si>
  <si>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</si>
  <si>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</si>
  <si>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</si>
  <si>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</si>
  <si>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</si>
  <si>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</si>
  <si>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</si>
  <si>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</si>
  <si>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</si>
  <si>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</si>
  <si>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</si>
  <si>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</si>
  <si>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</si>
  <si>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</si>
  <si>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</si>
  <si>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</si>
  <si>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</si>
  <si>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</si>
  <si>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</si>
  <si>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</si>
  <si>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</si>
  <si>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</si>
  <si>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</si>
  <si>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</si>
  <si>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</si>
  <si>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</si>
  <si>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</si>
  <si>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</si>
  <si>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</si>
  <si>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</si>
  <si>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</si>
  <si>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</si>
  <si>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</si>
  <si>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</si>
  <si>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</si>
  <si>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</si>
  <si>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</si>
  <si>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</si>
  <si>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</si>
  <si>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</si>
  <si>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</si>
  <si>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</si>
  <si>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</si>
  <si>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</si>
  <si>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</si>
  <si>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</si>
  <si>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</si>
  <si>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</si>
  <si>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2022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</si>
  <si>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2022 год.</t>
  </si>
  <si>
    <r>
      <t>* Утвержденный уровень нормативных потерь на 2022 г</t>
    </r>
    <r>
      <rPr>
        <sz val="11"/>
        <rFont val="Calibri"/>
        <family val="2"/>
        <charset val="204"/>
        <scheme val="minor"/>
      </rPr>
      <t>од - 1 404,3</t>
    </r>
    <r>
      <rPr>
        <sz val="11"/>
        <rFont val="Calibri"/>
        <family val="2"/>
        <scheme val="minor"/>
      </rPr>
      <t xml:space="preserve"> тыс.кВтч. (Постановление Министерства тарифного регулирования и энергетики Челябинской области от</t>
    </r>
    <r>
      <rPr>
        <sz val="11"/>
        <rFont val="Calibri"/>
        <family val="2"/>
        <charset val="204"/>
        <scheme val="minor"/>
      </rPr>
      <t xml:space="preserve"> 29.12.2021 № 84/70</t>
    </r>
    <r>
      <rPr>
        <sz val="11"/>
        <rFont val="Calibri"/>
        <family val="2"/>
        <scheme val="minor"/>
      </rPr>
      <t>).</t>
    </r>
  </si>
  <si>
    <t xml:space="preserve">Отключение в ТП-3652 пренадлежащей ОАО "МРСК Урала" питающей линии 10 кВ (п. 3.4.9.1 классификационного признака причин аварии  ) </t>
  </si>
  <si>
    <t>Отключение  ТП-1418 вследствии повреждения кабельного вывода 6 кВ ТП-1419 - 1465, пренадлежащей ОАО "МРСК Урала"  (п. 3.4.9.1 классификационного признака причин аварии  )</t>
  </si>
  <si>
    <t>Отключение  ТП-4659 и 4660 вследствии повреждения КЛ 10 кВ РП-122, пренадлежащей ОАО "МРСК Урала" 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</si>
</sst>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66" fontId="14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3" fillId="0" borderId="14" xfId="0" applyFont="1" applyBorder="1"/>
    <xf numFmtId="0" fontId="9" fillId="0" borderId="0" xfId="0" applyFont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33" t="s">
        <v>37</v>
      </c>
      <c r="B1" s="66" t="s">
        <v>36</v>
      </c>
      <c r="C1" s="66"/>
    </row>
    <row r="2" spans="1:3" ht="89.25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0"/>
  <sheetViews>
    <sheetView zoomScale="95" zoomScaleNormal="95" workbookViewId="0">
      <selection sqref="A1:F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7" t="s">
        <v>35</v>
      </c>
      <c r="B1" s="67"/>
      <c r="C1" s="67"/>
      <c r="D1" s="67"/>
      <c r="E1" s="67"/>
      <c r="F1" s="67"/>
    </row>
    <row r="2" spans="1:9" s="2" customFormat="1" ht="30" customHeight="1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9" s="2" customFormat="1" ht="30" customHeight="1" x14ac:dyDescent="0.25">
      <c r="A3" s="4" t="s">
        <v>11</v>
      </c>
      <c r="B3" s="40">
        <f>E3</f>
        <v>55878.436999999998</v>
      </c>
      <c r="C3" s="40"/>
      <c r="D3" s="40"/>
      <c r="E3" s="40">
        <v>55878.436999999998</v>
      </c>
      <c r="F3" s="41"/>
    </row>
    <row r="4" spans="1:9" s="2" customFormat="1" ht="30" customHeight="1" x14ac:dyDescent="0.25">
      <c r="A4" s="5" t="s">
        <v>9</v>
      </c>
      <c r="B4" s="42">
        <f>F4</f>
        <v>34893.726999999999</v>
      </c>
      <c r="C4" s="43"/>
      <c r="D4" s="42"/>
      <c r="E4" s="42"/>
      <c r="F4" s="44">
        <v>34893.726999999999</v>
      </c>
    </row>
    <row r="5" spans="1:9" s="2" customFormat="1" ht="30" customHeight="1" x14ac:dyDescent="0.25">
      <c r="A5" s="5" t="s">
        <v>12</v>
      </c>
      <c r="B5" s="42">
        <f>E5+F5</f>
        <v>54535.445999999996</v>
      </c>
      <c r="C5" s="43"/>
      <c r="D5" s="42"/>
      <c r="E5" s="42">
        <v>19641.719000000001</v>
      </c>
      <c r="F5" s="44">
        <v>34893.726999999999</v>
      </c>
    </row>
    <row r="6" spans="1:9" s="2" customFormat="1" ht="30" customHeight="1" x14ac:dyDescent="0.25">
      <c r="A6" s="5" t="s">
        <v>6</v>
      </c>
      <c r="B6" s="42">
        <f>E6</f>
        <v>19641.719000000001</v>
      </c>
      <c r="C6" s="43"/>
      <c r="D6" s="43"/>
      <c r="E6" s="42">
        <v>19641.719000000001</v>
      </c>
      <c r="F6" s="44"/>
    </row>
    <row r="7" spans="1:9" s="2" customFormat="1" ht="30" customHeight="1" x14ac:dyDescent="0.25">
      <c r="A7" s="5" t="s">
        <v>7</v>
      </c>
      <c r="B7" s="42">
        <f>F7</f>
        <v>34893.726999999999</v>
      </c>
      <c r="C7" s="43"/>
      <c r="D7" s="43"/>
      <c r="E7" s="43"/>
      <c r="F7" s="44">
        <v>34893.726999999999</v>
      </c>
    </row>
    <row r="8" spans="1:9" s="2" customFormat="1" ht="30" customHeight="1" x14ac:dyDescent="0.25">
      <c r="A8" s="5" t="s">
        <v>8</v>
      </c>
      <c r="B8" s="42">
        <f>E8</f>
        <v>35699.521999999997</v>
      </c>
      <c r="C8" s="43"/>
      <c r="D8" s="42"/>
      <c r="E8" s="42">
        <v>35699.521999999997</v>
      </c>
      <c r="F8" s="44"/>
    </row>
    <row r="9" spans="1:9" s="2" customFormat="1" ht="30" customHeight="1" thickBot="1" x14ac:dyDescent="0.3">
      <c r="A9" s="6" t="s">
        <v>13</v>
      </c>
      <c r="B9" s="45">
        <f>E9+F9</f>
        <v>1342.991</v>
      </c>
      <c r="C9" s="46"/>
      <c r="D9" s="45"/>
      <c r="E9" s="45">
        <v>537.19640000000004</v>
      </c>
      <c r="F9" s="47">
        <v>805.79459999999995</v>
      </c>
      <c r="I9" s="34"/>
    </row>
    <row r="10" spans="1:9" s="2" customFormat="1" ht="30" customHeight="1" thickBot="1" x14ac:dyDescent="0.3">
      <c r="A10" s="3" t="s">
        <v>14</v>
      </c>
      <c r="B10" s="48">
        <f>B9*100/B3</f>
        <v>2.4034154713382554</v>
      </c>
      <c r="C10" s="49"/>
      <c r="D10" s="48"/>
      <c r="E10" s="48">
        <f>E9*100/E3</f>
        <v>0.9613661885353022</v>
      </c>
      <c r="F10" s="50">
        <f>F9*100/F4</f>
        <v>2.309282123976037</v>
      </c>
    </row>
    <row r="11" spans="1:9" s="2" customFormat="1" ht="30" customHeight="1" x14ac:dyDescent="0.25">
      <c r="A11" s="4" t="s">
        <v>15</v>
      </c>
      <c r="B11" s="51">
        <f>B3/8760</f>
        <v>6.3788170091324199</v>
      </c>
      <c r="C11" s="52"/>
      <c r="D11" s="51"/>
      <c r="E11" s="51">
        <f>E3/8760</f>
        <v>6.3788170091324199</v>
      </c>
      <c r="F11" s="53"/>
    </row>
    <row r="12" spans="1:9" s="2" customFormat="1" ht="30" customHeight="1" x14ac:dyDescent="0.25">
      <c r="A12" s="5" t="s">
        <v>10</v>
      </c>
      <c r="B12" s="54">
        <f>B4/8760</f>
        <v>3.9833021689497716</v>
      </c>
      <c r="C12" s="55"/>
      <c r="D12" s="55"/>
      <c r="E12" s="55"/>
      <c r="F12" s="56">
        <f>F4/8760</f>
        <v>3.9833021689497716</v>
      </c>
    </row>
    <row r="13" spans="1:9" s="2" customFormat="1" ht="30" customHeight="1" x14ac:dyDescent="0.25">
      <c r="A13" s="5" t="s">
        <v>16</v>
      </c>
      <c r="B13" s="54">
        <f t="shared" ref="B13:B16" si="0">B5/8760</f>
        <v>6.2255075342465753</v>
      </c>
      <c r="C13" s="55"/>
      <c r="D13" s="54"/>
      <c r="E13" s="54">
        <f>E5/8760</f>
        <v>2.2422053652968037</v>
      </c>
      <c r="F13" s="56">
        <f>F5/8760</f>
        <v>3.9833021689497716</v>
      </c>
    </row>
    <row r="14" spans="1:9" s="2" customFormat="1" ht="30" customHeight="1" x14ac:dyDescent="0.25">
      <c r="A14" s="5" t="s">
        <v>6</v>
      </c>
      <c r="B14" s="54">
        <f t="shared" si="0"/>
        <v>2.2422053652968037</v>
      </c>
      <c r="C14" s="55"/>
      <c r="D14" s="55"/>
      <c r="E14" s="54">
        <f>E6/8760</f>
        <v>2.2422053652968037</v>
      </c>
      <c r="F14" s="56"/>
    </row>
    <row r="15" spans="1:9" s="2" customFormat="1" ht="30" customHeight="1" x14ac:dyDescent="0.25">
      <c r="A15" s="5" t="s">
        <v>7</v>
      </c>
      <c r="B15" s="54">
        <f t="shared" si="0"/>
        <v>3.9833021689497716</v>
      </c>
      <c r="C15" s="55"/>
      <c r="D15" s="55"/>
      <c r="E15" s="55"/>
      <c r="F15" s="56">
        <f>F7/8760</f>
        <v>3.9833021689497716</v>
      </c>
    </row>
    <row r="16" spans="1:9" s="2" customFormat="1" ht="30" customHeight="1" x14ac:dyDescent="0.25">
      <c r="A16" s="5" t="s">
        <v>17</v>
      </c>
      <c r="B16" s="54">
        <f t="shared" si="0"/>
        <v>4.0752878995433788</v>
      </c>
      <c r="C16" s="57"/>
      <c r="D16" s="57"/>
      <c r="E16" s="54">
        <f>E8/8760</f>
        <v>4.0752878995433788</v>
      </c>
      <c r="F16" s="58"/>
    </row>
    <row r="17" spans="1:6" ht="30" customHeight="1" thickBot="1" x14ac:dyDescent="0.3">
      <c r="A17" s="6" t="s">
        <v>18</v>
      </c>
      <c r="B17" s="59">
        <f>B9/8760</f>
        <v>0.15330947488584476</v>
      </c>
      <c r="C17" s="60"/>
      <c r="D17" s="59"/>
      <c r="E17" s="59">
        <f>E9/8760</f>
        <v>6.1323789954337904E-2</v>
      </c>
      <c r="F17" s="61">
        <f>F9/8760</f>
        <v>9.1985684931506842E-2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7"/>
  <sheetViews>
    <sheetView zoomScale="130" zoomScaleNormal="130" workbookViewId="0">
      <selection sqref="A1:P1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69">
        <v>3.1316463311753395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62">
        <v>43.722999999999999</v>
      </c>
      <c r="E5" s="62">
        <v>178.43899999999999</v>
      </c>
      <c r="F5" s="62">
        <v>113.428</v>
      </c>
      <c r="G5" s="62">
        <v>160.50299999999999</v>
      </c>
      <c r="H5" s="62">
        <v>129.81200000000001</v>
      </c>
      <c r="I5" s="62">
        <v>19.751000000000001</v>
      </c>
      <c r="J5" s="62">
        <v>144.971</v>
      </c>
      <c r="K5" s="62">
        <v>60.36</v>
      </c>
      <c r="L5" s="62">
        <v>159.566</v>
      </c>
      <c r="M5" s="62">
        <v>304.78300000000002</v>
      </c>
      <c r="N5" s="62">
        <v>0</v>
      </c>
      <c r="O5" s="62">
        <v>27.655000000000001</v>
      </c>
      <c r="P5" s="39">
        <f>SUM(D5:O5)</f>
        <v>1342.991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2">
        <v>4205.7728379515002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30.75" customHeight="1" x14ac:dyDescent="0.25">
      <c r="A7" s="75" t="s">
        <v>91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9"/>
  <sheetViews>
    <sheetView zoomScale="130" zoomScaleNormal="130" workbookViewId="0">
      <selection sqref="A1:D1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78" t="s">
        <v>49</v>
      </c>
      <c r="B1" s="79"/>
      <c r="C1" s="79"/>
      <c r="D1" s="80"/>
    </row>
    <row r="2" spans="1:4" ht="30" x14ac:dyDescent="0.25">
      <c r="A2" s="35" t="s">
        <v>26</v>
      </c>
      <c r="B2" s="35" t="s">
        <v>27</v>
      </c>
      <c r="C2" s="35" t="s">
        <v>28</v>
      </c>
      <c r="D2" s="35" t="s">
        <v>29</v>
      </c>
    </row>
    <row r="3" spans="1:4" x14ac:dyDescent="0.25">
      <c r="A3" s="36" t="s">
        <v>30</v>
      </c>
      <c r="B3" s="37" t="s">
        <v>31</v>
      </c>
      <c r="C3" s="36" t="s">
        <v>32</v>
      </c>
      <c r="D3" s="36" t="s">
        <v>33</v>
      </c>
    </row>
    <row r="4" spans="1:4" x14ac:dyDescent="0.25">
      <c r="A4" s="36" t="s">
        <v>30</v>
      </c>
      <c r="B4" s="37" t="s">
        <v>31</v>
      </c>
      <c r="C4" s="36" t="s">
        <v>32</v>
      </c>
      <c r="D4" s="36" t="s">
        <v>34</v>
      </c>
    </row>
    <row r="5" spans="1:4" ht="30" x14ac:dyDescent="0.25">
      <c r="A5" s="36" t="s">
        <v>30</v>
      </c>
      <c r="B5" s="37" t="s">
        <v>31</v>
      </c>
      <c r="C5" s="36" t="s">
        <v>32</v>
      </c>
      <c r="D5" s="38" t="s">
        <v>79</v>
      </c>
    </row>
    <row r="6" spans="1:4" x14ac:dyDescent="0.25">
      <c r="A6" s="36" t="s">
        <v>30</v>
      </c>
      <c r="B6" s="37" t="s">
        <v>31</v>
      </c>
      <c r="C6" s="36" t="s">
        <v>32</v>
      </c>
      <c r="D6" s="36" t="s">
        <v>81</v>
      </c>
    </row>
    <row r="7" spans="1:4" ht="30" x14ac:dyDescent="0.25">
      <c r="A7" s="36" t="s">
        <v>30</v>
      </c>
      <c r="B7" s="36" t="s">
        <v>86</v>
      </c>
      <c r="C7" s="36" t="s">
        <v>86</v>
      </c>
      <c r="D7" s="38" t="s">
        <v>76</v>
      </c>
    </row>
    <row r="8" spans="1:4" x14ac:dyDescent="0.25">
      <c r="A8" s="36" t="s">
        <v>30</v>
      </c>
      <c r="B8" s="36" t="s">
        <v>86</v>
      </c>
      <c r="C8" s="36" t="s">
        <v>86</v>
      </c>
      <c r="D8" s="38" t="s">
        <v>82</v>
      </c>
    </row>
    <row r="9" spans="1:4" x14ac:dyDescent="0.25">
      <c r="A9" s="36" t="s">
        <v>30</v>
      </c>
      <c r="B9" s="37" t="s">
        <v>31</v>
      </c>
      <c r="C9" s="36" t="s">
        <v>32</v>
      </c>
      <c r="D9" s="36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sqref="A1:R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3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18" t="s">
        <v>50</v>
      </c>
      <c r="B3" s="19" t="s">
        <v>51</v>
      </c>
      <c r="C3" s="19" t="s">
        <v>52</v>
      </c>
      <c r="D3" s="19" t="s">
        <v>53</v>
      </c>
      <c r="E3" s="24" t="s">
        <v>54</v>
      </c>
      <c r="F3" s="19" t="s">
        <v>55</v>
      </c>
      <c r="G3" s="19" t="s">
        <v>56</v>
      </c>
      <c r="H3" s="19" t="s">
        <v>57</v>
      </c>
      <c r="I3" s="24" t="s">
        <v>58</v>
      </c>
      <c r="J3" s="19" t="s">
        <v>59</v>
      </c>
      <c r="K3" s="19" t="s">
        <v>60</v>
      </c>
      <c r="L3" s="19" t="s">
        <v>61</v>
      </c>
      <c r="M3" s="24" t="s">
        <v>62</v>
      </c>
      <c r="N3" s="19" t="s">
        <v>63</v>
      </c>
      <c r="O3" s="19" t="s">
        <v>64</v>
      </c>
      <c r="P3" s="19" t="s">
        <v>65</v>
      </c>
      <c r="Q3" s="24" t="s">
        <v>66</v>
      </c>
      <c r="R3" s="25" t="s">
        <v>67</v>
      </c>
    </row>
    <row r="4" spans="1:18" x14ac:dyDescent="0.25">
      <c r="A4" s="20" t="s">
        <v>68</v>
      </c>
      <c r="B4" s="7">
        <v>0</v>
      </c>
      <c r="C4" s="7">
        <v>0</v>
      </c>
      <c r="D4" s="7">
        <v>0</v>
      </c>
      <c r="E4" s="26">
        <f>D4+C4+B4</f>
        <v>0</v>
      </c>
      <c r="F4" s="7">
        <v>0</v>
      </c>
      <c r="G4" s="7">
        <v>0</v>
      </c>
      <c r="H4" s="7">
        <v>0</v>
      </c>
      <c r="I4" s="26">
        <f>H4+G4+F4</f>
        <v>0</v>
      </c>
      <c r="J4" s="7">
        <v>0</v>
      </c>
      <c r="K4" s="7">
        <v>0</v>
      </c>
      <c r="L4" s="7">
        <v>0</v>
      </c>
      <c r="M4" s="26">
        <f>L4+K4+J4</f>
        <v>0</v>
      </c>
      <c r="N4" s="7">
        <v>0</v>
      </c>
      <c r="O4" s="7">
        <v>0</v>
      </c>
      <c r="P4" s="7">
        <v>0</v>
      </c>
      <c r="Q4" s="26">
        <f>P4+O4+N4</f>
        <v>0</v>
      </c>
      <c r="R4" s="27">
        <f>E4+I4+M4+Q4</f>
        <v>0</v>
      </c>
    </row>
    <row r="5" spans="1:18" x14ac:dyDescent="0.25">
      <c r="A5" s="7" t="s">
        <v>69</v>
      </c>
      <c r="B5" s="7"/>
      <c r="C5" s="7"/>
      <c r="D5" s="7"/>
      <c r="E5" s="26"/>
      <c r="F5" s="7"/>
      <c r="G5" s="7"/>
      <c r="H5" s="7"/>
      <c r="I5" s="26"/>
      <c r="J5" s="7"/>
      <c r="K5" s="7"/>
      <c r="L5" s="7"/>
      <c r="M5" s="26"/>
      <c r="N5" s="7"/>
      <c r="O5" s="7"/>
      <c r="P5" s="7"/>
      <c r="Q5" s="26"/>
      <c r="R5" s="27"/>
    </row>
    <row r="6" spans="1:18" x14ac:dyDescent="0.25">
      <c r="A6" s="22" t="s">
        <v>70</v>
      </c>
      <c r="B6" s="7">
        <v>0</v>
      </c>
      <c r="C6" s="7">
        <v>0</v>
      </c>
      <c r="D6" s="7">
        <v>0</v>
      </c>
      <c r="E6" s="26">
        <f>D6+C6+B6</f>
        <v>0</v>
      </c>
      <c r="F6" s="7">
        <v>0</v>
      </c>
      <c r="G6" s="7">
        <v>0</v>
      </c>
      <c r="H6" s="7">
        <v>0</v>
      </c>
      <c r="I6" s="26">
        <f>H6+G6+F6</f>
        <v>0</v>
      </c>
      <c r="J6" s="7">
        <v>0</v>
      </c>
      <c r="K6" s="7">
        <v>0</v>
      </c>
      <c r="L6" s="7">
        <v>0</v>
      </c>
      <c r="M6" s="26">
        <f>L6+K6+J6</f>
        <v>0</v>
      </c>
      <c r="N6" s="7">
        <v>0</v>
      </c>
      <c r="O6" s="7">
        <v>0</v>
      </c>
      <c r="P6" s="7">
        <v>0</v>
      </c>
      <c r="Q6" s="26">
        <f>P6+O6+N6</f>
        <v>0</v>
      </c>
      <c r="R6" s="27">
        <f>E6+I6+M6+Q6</f>
        <v>0</v>
      </c>
    </row>
    <row r="7" spans="1:18" x14ac:dyDescent="0.25">
      <c r="A7" s="22" t="s">
        <v>77</v>
      </c>
      <c r="B7" s="7">
        <v>0.57999999999999996</v>
      </c>
      <c r="C7" s="7">
        <v>0</v>
      </c>
      <c r="D7" s="7">
        <v>0</v>
      </c>
      <c r="E7" s="26">
        <f>D7+C7+B7</f>
        <v>0.57999999999999996</v>
      </c>
      <c r="F7" s="7">
        <v>3</v>
      </c>
      <c r="G7" s="7">
        <v>0</v>
      </c>
      <c r="H7" s="7">
        <v>0</v>
      </c>
      <c r="I7" s="26">
        <f>H7+G7+F7</f>
        <v>3</v>
      </c>
      <c r="J7" s="7">
        <v>1.42</v>
      </c>
      <c r="K7" s="7">
        <v>1.4</v>
      </c>
      <c r="L7" s="7">
        <v>0</v>
      </c>
      <c r="M7" s="26">
        <f>L7+K7+J7</f>
        <v>2.82</v>
      </c>
      <c r="N7" s="7">
        <v>0</v>
      </c>
      <c r="O7" s="7">
        <v>0</v>
      </c>
      <c r="P7" s="7">
        <v>0</v>
      </c>
      <c r="Q7" s="26">
        <f>P7+O7+N7</f>
        <v>0</v>
      </c>
      <c r="R7" s="63">
        <f>E7+I7+M7+Q7</f>
        <v>6.4</v>
      </c>
    </row>
    <row r="8" spans="1:18" x14ac:dyDescent="0.25">
      <c r="A8" s="20" t="s">
        <v>71</v>
      </c>
      <c r="B8" s="7"/>
      <c r="C8" s="7"/>
      <c r="D8" s="7"/>
      <c r="E8" s="26"/>
      <c r="F8" s="7"/>
      <c r="G8" s="7"/>
      <c r="H8" s="7"/>
      <c r="I8" s="26"/>
      <c r="J8" s="7"/>
      <c r="K8" s="7"/>
      <c r="L8" s="7"/>
      <c r="M8" s="26"/>
      <c r="N8" s="7"/>
      <c r="O8" s="7"/>
      <c r="P8" s="7"/>
      <c r="Q8" s="26"/>
      <c r="R8" s="27"/>
    </row>
    <row r="9" spans="1:18" x14ac:dyDescent="0.25">
      <c r="A9" s="21" t="s">
        <v>72</v>
      </c>
      <c r="B9" s="7">
        <v>0</v>
      </c>
      <c r="C9" s="7">
        <v>0</v>
      </c>
      <c r="D9" s="7">
        <v>0</v>
      </c>
      <c r="E9" s="26">
        <f>D9+C9+B9</f>
        <v>0</v>
      </c>
      <c r="F9" s="7" t="s">
        <v>80</v>
      </c>
      <c r="G9" s="7">
        <v>0</v>
      </c>
      <c r="H9" s="7">
        <v>0</v>
      </c>
      <c r="I9" s="26" t="s">
        <v>80</v>
      </c>
      <c r="J9" s="7">
        <v>0</v>
      </c>
      <c r="K9" s="7" t="s">
        <v>80</v>
      </c>
      <c r="L9" s="7">
        <v>0</v>
      </c>
      <c r="M9" s="26" t="s">
        <v>80</v>
      </c>
      <c r="N9" s="7">
        <v>0</v>
      </c>
      <c r="O9" s="7">
        <v>0</v>
      </c>
      <c r="P9" s="7">
        <v>0</v>
      </c>
      <c r="Q9" s="26">
        <f>P9+O9+N9</f>
        <v>0</v>
      </c>
      <c r="R9" s="27" t="s">
        <v>80</v>
      </c>
    </row>
    <row r="10" spans="1:18" x14ac:dyDescent="0.25">
      <c r="A10" s="21" t="s">
        <v>73</v>
      </c>
      <c r="B10" s="7">
        <v>0</v>
      </c>
      <c r="C10" s="7">
        <v>0</v>
      </c>
      <c r="D10" s="7">
        <v>0</v>
      </c>
      <c r="E10" s="26">
        <f>D10+C10+B10</f>
        <v>0</v>
      </c>
      <c r="F10" s="7">
        <v>0</v>
      </c>
      <c r="G10" s="7">
        <v>0</v>
      </c>
      <c r="H10" s="7">
        <v>0</v>
      </c>
      <c r="I10" s="26">
        <f>H10+G10+F10</f>
        <v>0</v>
      </c>
      <c r="J10" s="7" t="s">
        <v>80</v>
      </c>
      <c r="K10" s="7">
        <v>0</v>
      </c>
      <c r="L10" s="7">
        <v>0</v>
      </c>
      <c r="M10" s="26" t="s">
        <v>80</v>
      </c>
      <c r="N10" s="7">
        <v>0</v>
      </c>
      <c r="O10" s="7">
        <v>0</v>
      </c>
      <c r="P10" s="7">
        <v>0</v>
      </c>
      <c r="Q10" s="26">
        <f>P10+O10+N10</f>
        <v>0</v>
      </c>
      <c r="R10" s="27" t="s">
        <v>80</v>
      </c>
    </row>
    <row r="11" spans="1:18" x14ac:dyDescent="0.25">
      <c r="A11" s="21" t="s">
        <v>74</v>
      </c>
      <c r="B11" s="7">
        <v>0</v>
      </c>
      <c r="C11" s="7">
        <v>0</v>
      </c>
      <c r="D11" s="7">
        <v>0</v>
      </c>
      <c r="E11" s="26">
        <f>D11+C11+B11</f>
        <v>0</v>
      </c>
      <c r="F11" s="7">
        <v>0</v>
      </c>
      <c r="G11" s="7">
        <v>0</v>
      </c>
      <c r="H11" s="7">
        <v>0</v>
      </c>
      <c r="I11" s="26">
        <f>H11+G11+F11</f>
        <v>0</v>
      </c>
      <c r="J11" s="7">
        <v>0</v>
      </c>
      <c r="K11" s="7">
        <v>0</v>
      </c>
      <c r="L11" s="7">
        <v>0</v>
      </c>
      <c r="M11" s="26">
        <f>L11+K11+J11</f>
        <v>0</v>
      </c>
      <c r="N11" s="7">
        <v>0</v>
      </c>
      <c r="O11" s="7">
        <v>0</v>
      </c>
      <c r="P11" s="7">
        <v>0</v>
      </c>
      <c r="Q11" s="26">
        <f>P11+O11+N11</f>
        <v>0</v>
      </c>
      <c r="R11" s="27">
        <v>0</v>
      </c>
    </row>
    <row r="12" spans="1:18" x14ac:dyDescent="0.25">
      <c r="A12" s="21" t="s">
        <v>75</v>
      </c>
      <c r="B12" s="7">
        <v>0</v>
      </c>
      <c r="C12" s="7">
        <v>0</v>
      </c>
      <c r="D12" s="7">
        <v>0</v>
      </c>
      <c r="E12" s="26">
        <v>0</v>
      </c>
      <c r="F12" s="7">
        <v>0</v>
      </c>
      <c r="G12" s="7">
        <v>0</v>
      </c>
      <c r="H12" s="7">
        <v>0</v>
      </c>
      <c r="I12" s="26">
        <f>H12+G12+F12</f>
        <v>0</v>
      </c>
      <c r="J12" s="7">
        <v>0</v>
      </c>
      <c r="K12" s="7">
        <v>0</v>
      </c>
      <c r="L12" s="7">
        <v>0</v>
      </c>
      <c r="M12" s="26">
        <v>0</v>
      </c>
      <c r="N12" s="7">
        <v>0</v>
      </c>
      <c r="O12" s="7">
        <v>0</v>
      </c>
      <c r="P12" s="7">
        <v>0</v>
      </c>
      <c r="Q12" s="26">
        <v>0</v>
      </c>
      <c r="R12" s="27">
        <v>0</v>
      </c>
    </row>
    <row r="13" spans="1:18" x14ac:dyDescent="0.25">
      <c r="A13" s="21" t="s">
        <v>83</v>
      </c>
      <c r="B13" s="7" t="s">
        <v>80</v>
      </c>
      <c r="C13" s="7">
        <v>0</v>
      </c>
      <c r="D13" s="7">
        <v>0</v>
      </c>
      <c r="E13" s="26" t="s">
        <v>80</v>
      </c>
      <c r="F13" s="7">
        <v>0</v>
      </c>
      <c r="G13" s="7">
        <v>0</v>
      </c>
      <c r="H13" s="7">
        <v>0</v>
      </c>
      <c r="I13" s="26">
        <f>H13</f>
        <v>0</v>
      </c>
      <c r="J13" s="7">
        <v>0</v>
      </c>
      <c r="K13" s="7">
        <v>0</v>
      </c>
      <c r="L13" s="7">
        <v>0</v>
      </c>
      <c r="M13" s="26">
        <f>L13+K13+J13</f>
        <v>0</v>
      </c>
      <c r="N13" s="7">
        <v>0</v>
      </c>
      <c r="O13" s="7">
        <v>0</v>
      </c>
      <c r="P13" s="7">
        <v>0</v>
      </c>
      <c r="Q13" s="26">
        <f>P13+O13+N13</f>
        <v>0</v>
      </c>
      <c r="R13" s="27" t="s">
        <v>80</v>
      </c>
    </row>
    <row r="14" spans="1:18" x14ac:dyDescent="0.25">
      <c r="A14" s="21"/>
      <c r="B14" s="21"/>
      <c r="C14" s="21"/>
      <c r="D14" s="21"/>
      <c r="E14" s="26"/>
      <c r="F14" s="21"/>
      <c r="G14" s="21"/>
      <c r="H14" s="21"/>
      <c r="I14" s="26"/>
      <c r="J14" s="21"/>
      <c r="K14" s="21"/>
      <c r="L14" s="21"/>
      <c r="M14" s="26"/>
      <c r="N14" s="21"/>
      <c r="O14" s="21"/>
      <c r="P14" s="21"/>
      <c r="Q14" s="26"/>
      <c r="R14" s="28"/>
    </row>
    <row r="15" spans="1:18" x14ac:dyDescent="0.25">
      <c r="A15" s="20" t="s">
        <v>78</v>
      </c>
      <c r="B15" s="21"/>
      <c r="C15" s="21"/>
      <c r="D15" s="21"/>
      <c r="E15" s="29"/>
      <c r="F15" s="23"/>
      <c r="G15" s="21"/>
      <c r="H15" s="21"/>
      <c r="I15" s="29"/>
      <c r="J15" s="21"/>
      <c r="K15" s="21"/>
      <c r="L15" s="21"/>
      <c r="M15" s="29"/>
      <c r="N15" s="21"/>
      <c r="O15" s="21"/>
      <c r="P15" s="21"/>
      <c r="Q15" s="29"/>
      <c r="R15" s="28"/>
    </row>
    <row r="17" spans="1:18" ht="15" customHeight="1" x14ac:dyDescent="0.25">
      <c r="A17" s="64" t="s">
        <v>84</v>
      </c>
      <c r="B17" s="85" t="s">
        <v>92</v>
      </c>
      <c r="C17" s="85"/>
      <c r="D17" s="85"/>
      <c r="E17" s="85"/>
      <c r="F17" s="85" t="s">
        <v>93</v>
      </c>
      <c r="G17" s="85"/>
      <c r="H17" s="85"/>
      <c r="I17" s="85"/>
      <c r="J17" s="85" t="s">
        <v>94</v>
      </c>
      <c r="K17" s="85"/>
      <c r="L17" s="85"/>
      <c r="M17" s="85"/>
      <c r="N17" s="65"/>
      <c r="O17" s="65"/>
      <c r="P17" s="65"/>
      <c r="Q17" s="65"/>
      <c r="R17" s="65"/>
    </row>
    <row r="18" spans="1:18" ht="35.25" customHeight="1" x14ac:dyDescent="0.2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8" ht="39" customHeigh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</sheetData>
  <mergeCells count="5">
    <mergeCell ref="A1:R1"/>
    <mergeCell ref="A2:R2"/>
    <mergeCell ref="B17:E19"/>
    <mergeCell ref="F17:I19"/>
    <mergeCell ref="J17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